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9</definedName>
    <definedName name="MPageCount">10</definedName>
    <definedName name="MPageRange" hidden="1">Лист1!$A$120:$A$137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10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E116" i="4"/>
  <c r="F116" i="4"/>
  <c r="H119" i="4"/>
  <c r="I119" i="4"/>
  <c r="J119" i="4"/>
  <c r="K119" i="4"/>
  <c r="L119" i="4"/>
  <c r="M119" i="4"/>
  <c r="N119" i="4"/>
  <c r="O119" i="4"/>
  <c r="H124" i="4"/>
  <c r="I124" i="4"/>
  <c r="J124" i="4"/>
  <c r="K124" i="4"/>
  <c r="L124" i="4"/>
  <c r="M124" i="4"/>
  <c r="N124" i="4"/>
  <c r="O124" i="4"/>
  <c r="H125" i="4"/>
  <c r="I125" i="4"/>
  <c r="J125" i="4"/>
  <c r="K125" i="4"/>
  <c r="L125" i="4"/>
  <c r="M125" i="4"/>
  <c r="N125" i="4"/>
  <c r="O125" i="4"/>
  <c r="H126" i="4"/>
  <c r="I126" i="4"/>
  <c r="J126" i="4"/>
  <c r="K126" i="4"/>
  <c r="L126" i="4"/>
  <c r="M126" i="4"/>
  <c r="N126" i="4"/>
  <c r="O126" i="4"/>
  <c r="H127" i="4"/>
  <c r="I127" i="4"/>
  <c r="J127" i="4"/>
  <c r="K127" i="4"/>
  <c r="L127" i="4"/>
  <c r="M127" i="4"/>
  <c r="N127" i="4"/>
  <c r="O127" i="4"/>
  <c r="H128" i="4"/>
  <c r="I128" i="4"/>
  <c r="J128" i="4"/>
  <c r="K128" i="4"/>
  <c r="L128" i="4"/>
  <c r="M128" i="4"/>
  <c r="N128" i="4"/>
  <c r="O128" i="4"/>
  <c r="H129" i="4"/>
  <c r="I129" i="4"/>
  <c r="J129" i="4"/>
  <c r="K129" i="4"/>
  <c r="L129" i="4"/>
  <c r="M129" i="4"/>
  <c r="N129" i="4"/>
  <c r="O129" i="4"/>
  <c r="H130" i="4"/>
  <c r="I130" i="4"/>
  <c r="J130" i="4"/>
  <c r="K130" i="4"/>
  <c r="L130" i="4"/>
  <c r="M130" i="4"/>
  <c r="N130" i="4"/>
  <c r="O130" i="4"/>
  <c r="H131" i="4"/>
  <c r="I131" i="4"/>
  <c r="J131" i="4"/>
  <c r="K131" i="4"/>
  <c r="L131" i="4"/>
  <c r="M131" i="4"/>
  <c r="N131" i="4"/>
  <c r="O131" i="4"/>
  <c r="H132" i="4"/>
  <c r="I132" i="4"/>
  <c r="J132" i="4"/>
  <c r="K132" i="4"/>
  <c r="L132" i="4"/>
  <c r="M132" i="4"/>
  <c r="N132" i="4"/>
  <c r="O132" i="4"/>
  <c r="H135" i="4"/>
  <c r="I135" i="4"/>
  <c r="J135" i="4"/>
  <c r="K135" i="4"/>
  <c r="L135" i="4"/>
  <c r="M135" i="4"/>
  <c r="N135" i="4"/>
  <c r="O135" i="4"/>
  <c r="C33" i="2"/>
  <c r="L33" i="2"/>
  <c r="H33" i="2"/>
  <c r="F33" i="2"/>
  <c r="H32" i="2"/>
  <c r="F133" i="4" l="1"/>
  <c r="E133" i="4"/>
  <c r="F136" i="4"/>
  <c r="E136" i="4"/>
</calcChain>
</file>

<file path=xl/sharedStrings.xml><?xml version="1.0" encoding="utf-8"?>
<sst xmlns="http://schemas.openxmlformats.org/spreadsheetml/2006/main" count="887" uniqueCount="447">
  <si>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</si>
  <si>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</si>
  <si>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</si>
  <si>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</si>
  <si>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</si>
  <si>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</si>
  <si>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</si>
  <si>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</si>
  <si>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</si>
  <si>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</si>
  <si>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</si>
  <si>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</si>
  <si>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</si>
  <si>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</si>
  <si>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</si>
  <si>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</si>
  <si>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</si>
  <si>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</si>
  <si>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</si>
  <si>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</si>
  <si>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</si>
  <si>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</si>
  <si>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</si>
  <si>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</si>
  <si>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</si>
  <si>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</si>
  <si>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</si>
  <si>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</si>
  <si>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</si>
  <si>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</si>
  <si>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</si>
  <si>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</si>
  <si>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</si>
  <si>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</si>
  <si>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</si>
  <si>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</si>
  <si>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</si>
  <si>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</si>
  <si>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</si>
  <si>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</si>
  <si>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</si>
  <si>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</si>
  <si>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</si>
  <si>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</si>
  <si>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</si>
  <si>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</si>
  <si>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</si>
  <si>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</si>
  <si>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</si>
  <si>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</si>
  <si>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</si>
  <si>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</si>
  <si>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</si>
  <si>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</si>
  <si>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</si>
  <si>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</si>
  <si>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</si>
  <si>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</si>
  <si>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</si>
  <si>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</si>
  <si>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</si>
  <si>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</si>
  <si>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</si>
  <si>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</si>
  <si>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</si>
  <si>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</si>
  <si>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</si>
  <si>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</si>
  <si>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</si>
  <si>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</si>
  <si>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</si>
  <si>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</si>
  <si>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</si>
  <si>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</si>
  <si>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</si>
  <si>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</si>
  <si>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</si>
  <si>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</si>
  <si>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</si>
  <si>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</si>
  <si>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</si>
  <si>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</si>
  <si>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</si>
  <si>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</si>
  <si>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</si>
  <si>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</si>
  <si>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</si>
  <si>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</si>
  <si>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</si>
  <si>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</si>
  <si>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</si>
  <si>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</si>
  <si>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</si>
  <si>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</si>
  <si>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</si>
  <si>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</si>
  <si>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</si>
  <si>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</si>
  <si>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</si>
  <si>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</si>
  <si>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</si>
  <si>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</si>
  <si>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</si>
  <si>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</si>
  <si>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</si>
  <si>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</si>
  <si>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</si>
  <si>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</si>
  <si>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</si>
  <si>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</si>
  <si>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</si>
  <si>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</si>
  <si>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</si>
  <si>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</si>
  <si>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</si>
  <si>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</si>
  <si>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</si>
  <si>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</si>
  <si>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</si>
  <si>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</si>
  <si>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</si>
  <si>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</si>
  <si>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</si>
  <si>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</si>
  <si>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</si>
  <si>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</si>
  <si>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</si>
  <si>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</si>
  <si>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</si>
  <si>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</si>
  <si>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</si>
  <si>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</si>
  <si>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</si>
  <si>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</si>
  <si>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</si>
  <si>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</si>
  <si>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</si>
  <si>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</si>
  <si>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</si>
  <si>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</si>
  <si>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</si>
  <si>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</si>
  <si>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</si>
  <si>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</si>
  <si>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</si>
  <si>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</si>
  <si>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</si>
  <si>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</si>
  <si>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</si>
  <si>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</si>
  <si>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</si>
  <si>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</si>
  <si>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</si>
  <si>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</si>
  <si>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</si>
  <si>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</si>
  <si>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</si>
  <si>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</si>
  <si>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</si>
  <si>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</si>
  <si>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</si>
  <si>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</si>
  <si>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</si>
  <si>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</si>
  <si>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</si>
  <si>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</si>
  <si>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</si>
  <si>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</si>
  <si>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</si>
  <si>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</si>
  <si>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</si>
  <si>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</si>
  <si>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</si>
  <si>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</si>
  <si>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</si>
  <si>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</si>
  <si>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</si>
  <si>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</si>
  <si>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</si>
  <si>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</si>
  <si>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</si>
  <si>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</si>
  <si>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</si>
  <si>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</si>
  <si>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</si>
  <si>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</si>
  <si>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</si>
  <si>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</si>
  <si>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</si>
  <si>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</si>
  <si>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</si>
  <si>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</si>
  <si>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</si>
  <si>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</si>
  <si>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</si>
  <si>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</si>
  <si>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</si>
  <si>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</si>
  <si>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</si>
  <si>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</si>
  <si>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</si>
  <si>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</si>
  <si>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</si>
  <si>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</si>
  <si>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</si>
  <si>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</si>
  <si>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</si>
  <si>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</si>
  <si>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</si>
  <si>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</si>
  <si>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</si>
  <si>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</si>
  <si>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</si>
  <si>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</si>
  <si>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</si>
  <si>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</si>
  <si>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</si>
  <si>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</si>
  <si>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</si>
  <si>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</si>
  <si>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</si>
  <si>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</si>
  <si>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</si>
  <si>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</si>
  <si>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</si>
  <si>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</si>
  <si>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</si>
  <si>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</si>
  <si>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</si>
  <si>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</si>
  <si>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</si>
  <si>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</si>
  <si>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</si>
  <si>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</si>
  <si>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</si>
  <si>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</si>
  <si>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</si>
  <si>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</si>
  <si>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</si>
  <si>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</si>
  <si>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</si>
  <si>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</si>
  <si>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</si>
  <si>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</si>
  <si>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</si>
  <si>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</si>
  <si>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</si>
  <si>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</si>
  <si>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</si>
  <si>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</si>
  <si>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</si>
  <si>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</si>
  <si>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</si>
  <si>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</si>
  <si>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</si>
  <si>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</si>
  <si>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</si>
  <si>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</si>
  <si>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</si>
  <si>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</si>
  <si>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</si>
  <si>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</si>
  <si>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</si>
  <si>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</si>
  <si>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</si>
  <si>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</si>
  <si>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</si>
  <si>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</si>
  <si>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</si>
  <si>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</si>
  <si>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</si>
  <si>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</si>
  <si>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</si>
  <si>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</si>
  <si>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</si>
  <si>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</si>
  <si>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</si>
  <si>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</si>
  <si>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</si>
  <si>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</si>
  <si>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</si>
  <si>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</si>
  <si>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</si>
  <si>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</si>
  <si>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</si>
  <si>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</si>
  <si>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</si>
  <si>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</si>
  <si>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</si>
  <si>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</si>
  <si>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</si>
  <si>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</si>
  <si>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</si>
  <si>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</si>
  <si>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 Цефотаксим-Д пор. 1 г.№1 Фл </t>
  </si>
  <si>
    <t>фл</t>
  </si>
  <si>
    <t>13,50</t>
  </si>
  <si>
    <t xml:space="preserve">Інпут Інтродюсер (№507 від 25.09.19р.) </t>
  </si>
  <si>
    <t>шт.</t>
  </si>
  <si>
    <t>240,24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</si>
  <si>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</si>
  <si>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</si>
  <si>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</si>
  <si>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</si>
  <si>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</si>
  <si>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</si>
  <si>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</si>
  <si>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</si>
  <si>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</si>
  <si>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</si>
  <si>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Аскорбінова к-та р-н д/ін.100 мг/мл амп. 2 мл №10 </t>
  </si>
  <si>
    <t>упак</t>
  </si>
  <si>
    <t>26,89</t>
  </si>
  <si>
    <t xml:space="preserve">Аспіраційний катетер Export (  №502 від 24.09.2019р.) </t>
  </si>
  <si>
    <t>3687,57</t>
  </si>
  <si>
    <t xml:space="preserve">Біовен  р-н для інфузій 10% по 50 мл у фл. по 1 фл.у пачці (імун-14 від 17.02.2020р.) </t>
  </si>
  <si>
    <t>3896,98</t>
  </si>
  <si>
    <t xml:space="preserve">Біовен моно р-н для інфузій 5% по 100 мл у фл. по 1 фл.у пачці (імун-14 від 17.02.2020р.) </t>
  </si>
  <si>
    <t>4001,90</t>
  </si>
  <si>
    <t xml:space="preserve">Біовен р-н д/інф.10%100 мл №1 фл.(іммуногл.ч.норм.) </t>
  </si>
  <si>
    <t>8067,63</t>
  </si>
  <si>
    <t xml:space="preserve">Бренем пор.для розчину д/ін 1,0 г. </t>
  </si>
  <si>
    <t>229,89</t>
  </si>
  <si>
    <t xml:space="preserve">Вімізин 5 мл </t>
  </si>
  <si>
    <t xml:space="preserve">Гідроксіхлорохін сульфат,табл. 200мг,по 100таб. № Г-128 </t>
  </si>
  <si>
    <t>758,41</t>
  </si>
  <si>
    <t xml:space="preserve">Діавітек ПД 1,5% розчин для перитонеального діалізу  по 2000 мл  контейнер полімерний  (№ К-18957 від 22.04.2020р) </t>
  </si>
  <si>
    <t>182,75</t>
  </si>
  <si>
    <t xml:space="preserve">Діавітек ПД 1,5% розчин для перитонеального діалізу  по 2000 мл  контейнер полімерний  (№ К-18958 від 22.04.2020р) </t>
  </si>
  <si>
    <t xml:space="preserve">Діавітек ПД 1,5% розчин для перитонеального діалізу  по 2000 мл  контейнер полімерний (№к-18329 від 01.04 .2020р.) </t>
  </si>
  <si>
    <t xml:space="preserve">Діавітек ПД 2,5% розчин для перитонеального діалізу  по 2000 мл  контейнер полімерний  (№к-17859 від26.02.2020р) </t>
  </si>
  <si>
    <t>173,51</t>
  </si>
  <si>
    <t xml:space="preserve">Діавітек ПД 2,5% розчин для перитонеального діалізу  по 2000 мл  контейнер полімерний (№ К-18130 від 11.03.2020р) 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</si>
  <si>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</si>
  <si>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</si>
  <si>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</si>
  <si>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</si>
  <si>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</si>
  <si>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</si>
  <si>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К- 17282 від 29.01.2020р.) </t>
  </si>
  <si>
    <t xml:space="preserve">Дезінфекційний ковпачок для перитонеального діалізу (№ К- 17669 від 18.02.2020р.) </t>
  </si>
  <si>
    <t xml:space="preserve">Дезінфекційний ковпачок для перитонеального діалізу (№ К- 17872 від 26.02.2020р.) </t>
  </si>
  <si>
    <t xml:space="preserve">Дезінфекційний ковпачок для перитонеального діалізу (№ К- 18130 від 11.03.2020р.) </t>
  </si>
  <si>
    <t xml:space="preserve">Дезінфекційний ковпачок для перитонеального діалізу (№к-15976 від 26.11.2019р.) </t>
  </si>
  <si>
    <t xml:space="preserve">Дофамін-Д конц.д/пр.р-ну д/инф.40мг/мл 5 мл амп.№10 </t>
  </si>
  <si>
    <t>299,96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</si>
  <si>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</si>
  <si>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</si>
  <si>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</si>
  <si>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</si>
  <si>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</si>
  <si>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Еуфілін-дарниця.р-н для ін"єкцій 2% по 5 мл в амп. №10 </t>
  </si>
  <si>
    <t>25,40</t>
  </si>
  <si>
    <t xml:space="preserve">Зидовудин 240 мл. № 94 від 06.03.2020р. </t>
  </si>
  <si>
    <t>111,01</t>
  </si>
  <si>
    <t xml:space="preserve">Карбетоцин розчин для інєкцій  100мкг/мл по 1мл у фл. №5 (б/н від 01.04.2020р.) </t>
  </si>
  <si>
    <t>446,10</t>
  </si>
  <si>
    <t xml:space="preserve">Карбетоцин розчин для інєкцій  100мкг/мл по 1мл у фл. №5 (б/н від 28.04.2020р.) 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</si>
  <si>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</si>
  <si>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</si>
  <si>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</si>
  <si>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</si>
  <si>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</si>
  <si>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</si>
  <si>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</si>
  <si>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</si>
  <si>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</si>
  <si>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</si>
  <si>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</si>
  <si>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Норадреналін Тартрат Агетан кон.д/р-ну д/інф.2мг/мл 4мл №10 </t>
  </si>
  <si>
    <t xml:space="preserve">Оклюзійна балонна система Hyper Form (№584  від 25.11.2019р.) </t>
  </si>
  <si>
    <t>11861,77</t>
  </si>
  <si>
    <t xml:space="preserve">Октаплекс  500 МО (б/н від 28.04.2020р.) </t>
  </si>
  <si>
    <t>10214,16</t>
  </si>
  <si>
    <t xml:space="preserve">Октаплекс 500МО  накл.№2 від 17.04.20р </t>
  </si>
  <si>
    <t>11699,22</t>
  </si>
  <si>
    <t xml:space="preserve">Провідник для ангіопластики  Ні-Torgue Pilot  50 (№74від 10.02.2020р.) </t>
  </si>
  <si>
    <t>870,86</t>
  </si>
  <si>
    <t xml:space="preserve">Провідник з ПТФЕ покриттям  InQwire (№583 від 25.11.2019р.) </t>
  </si>
  <si>
    <t>165,16</t>
  </si>
  <si>
    <t xml:space="preserve">Рінгера лактат р-н д/інф.200 мл </t>
  </si>
  <si>
    <t>14,71</t>
  </si>
  <si>
    <t xml:space="preserve">Сальбутамол розчин небули 100мкг по 2 мл №10-32 шт </t>
  </si>
  <si>
    <t>61,43</t>
  </si>
  <si>
    <t xml:space="preserve">Сельтавір капсули по 75 мг №10 </t>
  </si>
  <si>
    <t>199,62</t>
  </si>
  <si>
    <t xml:space="preserve">Система вимірювання рівня глюкози  в крові CJNTROL PLUS </t>
  </si>
  <si>
    <t xml:space="preserve">Система для стентування каротидна   (№507 25.09.2019р.) </t>
  </si>
  <si>
    <t>8408,34</t>
  </si>
  <si>
    <t xml:space="preserve">Системи </t>
  </si>
  <si>
    <t>5,58</t>
  </si>
  <si>
    <t xml:space="preserve">Спіраль для емболізації  Axium (№73 від 10.02.2020р.)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</si>
  <si>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</si>
  <si>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</si>
  <si>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</si>
  <si>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</si>
  <si>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</si>
  <si>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</si>
  <si>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</si>
  <si>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</si>
  <si>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</si>
  <si>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</si>
  <si>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</si>
  <si>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</si>
  <si>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</si>
  <si>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</si>
  <si>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</si>
  <si>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</si>
  <si>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</si>
  <si>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</si>
  <si>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</si>
  <si>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</si>
  <si>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Цефтазидим пор. д/пр.р-ну д/ін.1г №1 </t>
  </si>
  <si>
    <t>63,73</t>
  </si>
  <si>
    <t xml:space="preserve">Швидкий тест для діагностики грипу А і Б </t>
  </si>
  <si>
    <t xml:space="preserve">Швидкий тест(діагностичний набір для приготування зразків СКК в комплекті) (№94  від 06.03.2020р) </t>
  </si>
  <si>
    <t xml:space="preserve">Шприц  10,0 мл </t>
  </si>
  <si>
    <t>1,77</t>
  </si>
  <si>
    <t xml:space="preserve">Шприц  20,0 мл </t>
  </si>
  <si>
    <t>2,67</t>
  </si>
  <si>
    <t xml:space="preserve">Шприц  5,0 мл </t>
  </si>
  <si>
    <t>1,28</t>
  </si>
  <si>
    <t>202ЦДБСК  Фармацевт 3</t>
  </si>
  <si>
    <t xml:space="preserve">Бетаферон ліз.пор.д/ін по0,3мг(9,6млн МО)з розч. (№ РС-88 від 10.02.2020р) </t>
  </si>
  <si>
    <t>флак,</t>
  </si>
  <si>
    <t>543,53</t>
  </si>
  <si>
    <t xml:space="preserve">Бетаферон ліз.пор.д/ін по0,3мг(9,6млн МО)з розч. № РС-19 від 13.01.2020 </t>
  </si>
  <si>
    <t xml:space="preserve">Бетаферон ліз.пор.д/ін по0,3мг(9,6млн МО)з розч.( №РС-183 від16,12.19р.) </t>
  </si>
  <si>
    <t>609,20</t>
  </si>
  <si>
    <t>590,44</t>
  </si>
  <si>
    <t xml:space="preserve">Бетфер-1а ПЛЮС, роз..д/ін по (6млн.МО) (№РС -56 від 27.01.2020р) </t>
  </si>
  <si>
    <t>1386,82</t>
  </si>
  <si>
    <t xml:space="preserve">Копаксон-Тева  20мг/мл по 1мл  шприці (№ РС-88 від 10.02.2020р) </t>
  </si>
  <si>
    <t>шпр-ручка</t>
  </si>
  <si>
    <t>226,69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</si>
  <si>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</si>
  <si>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</si>
  <si>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</si>
  <si>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</si>
  <si>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</si>
  <si>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Такрол 0,5 мг.по 7капсул у блістері. по 4 блістири в коробці (№РС-66 від 27.01.2020р.) </t>
  </si>
  <si>
    <t>95,21</t>
  </si>
  <si>
    <t xml:space="preserve">Маска медична </t>
  </si>
  <si>
    <t>0,74</t>
  </si>
  <si>
    <t>Черкаська обласна лікарня</t>
  </si>
  <si>
    <t>Залишок
на 08.05.2020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</si>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</sst>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5.441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446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444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445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13.2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136</v>
      </c>
      <c r="F10" s="74">
        <v>1836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136</v>
      </c>
      <c r="O10" s="25">
        <f t="shared" ref="O10:O18" si="1">F10</f>
        <v>1836</v>
      </c>
    </row>
    <row r="11" spans="1:16" s="26" customFormat="1" ht="26.4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6</v>
      </c>
      <c r="F11" s="74">
        <v>1441.44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6</v>
      </c>
      <c r="O11" s="25">
        <f t="shared" si="1"/>
        <v>1441.44</v>
      </c>
    </row>
    <row r="12" spans="1:16" s="26" customFormat="1" ht="13.2" x14ac:dyDescent="0.25">
      <c r="A12" s="70">
        <v>3</v>
      </c>
      <c r="B12" s="72" t="s">
        <v>300</v>
      </c>
      <c r="C12" s="73" t="s">
        <v>301</v>
      </c>
      <c r="D12" s="74" t="s">
        <v>302</v>
      </c>
      <c r="E12" s="75">
        <v>30</v>
      </c>
      <c r="F12" s="74">
        <v>177.12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30</v>
      </c>
      <c r="O12" s="25">
        <f t="shared" si="1"/>
        <v>177.12</v>
      </c>
    </row>
    <row r="13" spans="1:16" s="26" customFormat="1" ht="52.8" x14ac:dyDescent="0.25">
      <c r="A13" s="70">
        <v>4</v>
      </c>
      <c r="B13" s="72" t="s">
        <v>303</v>
      </c>
      <c r="C13" s="73" t="s">
        <v>295</v>
      </c>
      <c r="D13" s="74">
        <v>1</v>
      </c>
      <c r="E13" s="75">
        <v>1</v>
      </c>
      <c r="F13" s="74">
        <v>9143.27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</v>
      </c>
      <c r="O13" s="25">
        <f t="shared" si="1"/>
        <v>9143.27</v>
      </c>
    </row>
    <row r="14" spans="1:16" s="26" customFormat="1" ht="26.4" x14ac:dyDescent="0.25">
      <c r="A14" s="70">
        <v>5</v>
      </c>
      <c r="B14" s="72" t="s">
        <v>304</v>
      </c>
      <c r="C14" s="73" t="s">
        <v>298</v>
      </c>
      <c r="D14" s="74" t="s">
        <v>305</v>
      </c>
      <c r="E14" s="75">
        <v>200</v>
      </c>
      <c r="F14" s="74">
        <v>9008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200</v>
      </c>
      <c r="O14" s="25">
        <f t="shared" si="1"/>
        <v>9008</v>
      </c>
    </row>
    <row r="15" spans="1:16" s="26" customFormat="1" ht="26.4" x14ac:dyDescent="0.25">
      <c r="A15" s="70">
        <v>6</v>
      </c>
      <c r="B15" s="72" t="s">
        <v>306</v>
      </c>
      <c r="C15" s="73" t="s">
        <v>295</v>
      </c>
      <c r="D15" s="74" t="s">
        <v>307</v>
      </c>
      <c r="E15" s="75">
        <v>14</v>
      </c>
      <c r="F15" s="74">
        <v>22000.86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14</v>
      </c>
      <c r="O15" s="25">
        <f t="shared" si="1"/>
        <v>22000.86</v>
      </c>
    </row>
    <row r="16" spans="1:16" s="26" customFormat="1" ht="26.4" x14ac:dyDescent="0.25">
      <c r="A16" s="70">
        <v>7</v>
      </c>
      <c r="B16" s="72" t="s">
        <v>308</v>
      </c>
      <c r="C16" s="73" t="s">
        <v>298</v>
      </c>
      <c r="D16" s="74" t="s">
        <v>309</v>
      </c>
      <c r="E16" s="75">
        <v>60</v>
      </c>
      <c r="F16" s="74">
        <v>8931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60</v>
      </c>
      <c r="O16" s="25">
        <f t="shared" si="1"/>
        <v>8931</v>
      </c>
    </row>
    <row r="17" spans="1:15" s="26" customFormat="1" ht="26.4" x14ac:dyDescent="0.25">
      <c r="A17" s="70">
        <v>8</v>
      </c>
      <c r="B17" s="72" t="s">
        <v>310</v>
      </c>
      <c r="C17" s="73" t="s">
        <v>311</v>
      </c>
      <c r="D17" s="74" t="s">
        <v>312</v>
      </c>
      <c r="E17" s="75"/>
      <c r="F17" s="74"/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0</v>
      </c>
      <c r="O17" s="25">
        <f t="shared" si="1"/>
        <v>0</v>
      </c>
    </row>
    <row r="18" spans="1:15" s="26" customFormat="1" ht="26.4" x14ac:dyDescent="0.25">
      <c r="A18" s="70">
        <v>9</v>
      </c>
      <c r="B18" s="72" t="s">
        <v>313</v>
      </c>
      <c r="C18" s="73" t="s">
        <v>298</v>
      </c>
      <c r="D18" s="74" t="s">
        <v>314</v>
      </c>
      <c r="E18" s="75">
        <v>10</v>
      </c>
      <c r="F18" s="74">
        <v>36875.700000000004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10</v>
      </c>
      <c r="O18" s="25">
        <f t="shared" si="1"/>
        <v>36875.700000000004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445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39.6" x14ac:dyDescent="0.25">
      <c r="A23" s="70">
        <v>10</v>
      </c>
      <c r="B23" s="72" t="s">
        <v>315</v>
      </c>
      <c r="C23" s="73" t="s">
        <v>295</v>
      </c>
      <c r="D23" s="74" t="s">
        <v>316</v>
      </c>
      <c r="E23" s="75">
        <v>31</v>
      </c>
      <c r="F23" s="74">
        <v>120806.38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30" si="2">E23</f>
        <v>31</v>
      </c>
      <c r="O23" s="25">
        <f t="shared" si="2"/>
        <v>120806.38</v>
      </c>
    </row>
    <row r="24" spans="1:15" s="26" customFormat="1" ht="39.6" x14ac:dyDescent="0.25">
      <c r="A24" s="70">
        <v>11</v>
      </c>
      <c r="B24" s="72" t="s">
        <v>317</v>
      </c>
      <c r="C24" s="73" t="s">
        <v>295</v>
      </c>
      <c r="D24" s="74" t="s">
        <v>318</v>
      </c>
      <c r="E24" s="75">
        <v>39</v>
      </c>
      <c r="F24" s="74">
        <v>156074.1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39</v>
      </c>
      <c r="O24" s="25">
        <f t="shared" si="2"/>
        <v>156074.1</v>
      </c>
    </row>
    <row r="25" spans="1:15" s="26" customFormat="1" ht="26.4" x14ac:dyDescent="0.25">
      <c r="A25" s="70">
        <v>12</v>
      </c>
      <c r="B25" s="72" t="s">
        <v>319</v>
      </c>
      <c r="C25" s="73" t="s">
        <v>295</v>
      </c>
      <c r="D25" s="74" t="s">
        <v>320</v>
      </c>
      <c r="E25" s="75">
        <v>2</v>
      </c>
      <c r="F25" s="74">
        <v>16135.26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2</v>
      </c>
      <c r="O25" s="25">
        <f t="shared" si="2"/>
        <v>16135.26</v>
      </c>
    </row>
    <row r="26" spans="1:15" s="26" customFormat="1" ht="13.2" x14ac:dyDescent="0.25">
      <c r="A26" s="70">
        <v>13</v>
      </c>
      <c r="B26" s="72" t="s">
        <v>321</v>
      </c>
      <c r="C26" s="73" t="s">
        <v>295</v>
      </c>
      <c r="D26" s="74" t="s">
        <v>322</v>
      </c>
      <c r="E26" s="75">
        <v>60</v>
      </c>
      <c r="F26" s="74">
        <v>13793.11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60</v>
      </c>
      <c r="O26" s="25">
        <f t="shared" si="2"/>
        <v>13793.11</v>
      </c>
    </row>
    <row r="27" spans="1:15" s="26" customFormat="1" ht="13.2" x14ac:dyDescent="0.25">
      <c r="A27" s="70">
        <v>14</v>
      </c>
      <c r="B27" s="72" t="s">
        <v>323</v>
      </c>
      <c r="C27" s="73" t="s">
        <v>295</v>
      </c>
      <c r="D27" s="74">
        <v>24915</v>
      </c>
      <c r="E27" s="75">
        <v>105</v>
      </c>
      <c r="F27" s="74">
        <v>2616075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105</v>
      </c>
      <c r="O27" s="25">
        <f t="shared" si="2"/>
        <v>2616075</v>
      </c>
    </row>
    <row r="28" spans="1:15" s="26" customFormat="1" ht="26.4" x14ac:dyDescent="0.25">
      <c r="A28" s="70">
        <v>15</v>
      </c>
      <c r="B28" s="72" t="s">
        <v>324</v>
      </c>
      <c r="C28" s="73" t="s">
        <v>311</v>
      </c>
      <c r="D28" s="74" t="s">
        <v>325</v>
      </c>
      <c r="E28" s="75">
        <v>43</v>
      </c>
      <c r="F28" s="74">
        <v>32611.63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43</v>
      </c>
      <c r="O28" s="25">
        <f t="shared" si="2"/>
        <v>32611.63</v>
      </c>
    </row>
    <row r="29" spans="1:15" s="26" customFormat="1" ht="52.8" x14ac:dyDescent="0.25">
      <c r="A29" s="70">
        <v>16</v>
      </c>
      <c r="B29" s="72" t="s">
        <v>326</v>
      </c>
      <c r="C29" s="73" t="s">
        <v>298</v>
      </c>
      <c r="D29" s="74" t="s">
        <v>327</v>
      </c>
      <c r="E29" s="75">
        <v>18</v>
      </c>
      <c r="F29" s="74">
        <v>3289.5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18</v>
      </c>
      <c r="O29" s="25">
        <f t="shared" si="2"/>
        <v>3289.5</v>
      </c>
    </row>
    <row r="30" spans="1:15" s="26" customFormat="1" ht="52.8" x14ac:dyDescent="0.25">
      <c r="A30" s="70">
        <v>17</v>
      </c>
      <c r="B30" s="72" t="s">
        <v>328</v>
      </c>
      <c r="C30" s="73" t="s">
        <v>298</v>
      </c>
      <c r="D30" s="74" t="s">
        <v>327</v>
      </c>
      <c r="E30" s="75">
        <v>90</v>
      </c>
      <c r="F30" s="74">
        <v>16447.5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90</v>
      </c>
      <c r="O30" s="25">
        <f t="shared" si="2"/>
        <v>16447.5</v>
      </c>
    </row>
    <row r="31" spans="1:15" s="17" customFormat="1" ht="13.5" customHeight="1" thickBot="1" x14ac:dyDescent="0.3"/>
    <row r="32" spans="1:15" s="17" customFormat="1" ht="26.25" customHeight="1" x14ac:dyDescent="0.25">
      <c r="A32" s="92" t="s">
        <v>139</v>
      </c>
      <c r="B32" s="86" t="s">
        <v>32</v>
      </c>
      <c r="C32" s="97" t="s">
        <v>141</v>
      </c>
      <c r="D32" s="86" t="s">
        <v>142</v>
      </c>
      <c r="E32" s="86" t="s">
        <v>445</v>
      </c>
      <c r="F32" s="86"/>
      <c r="G32" s="87" t="s">
        <v>146</v>
      </c>
    </row>
    <row r="33" spans="1:15" s="17" customFormat="1" ht="12.75" customHeight="1" x14ac:dyDescent="0.25">
      <c r="A33" s="93"/>
      <c r="B33" s="95"/>
      <c r="C33" s="98"/>
      <c r="D33" s="95"/>
      <c r="E33" s="90" t="s">
        <v>147</v>
      </c>
      <c r="F33" s="90" t="s">
        <v>148</v>
      </c>
      <c r="G33" s="88"/>
    </row>
    <row r="34" spans="1:15" s="17" customFormat="1" ht="13.5" customHeight="1" thickBot="1" x14ac:dyDescent="0.3">
      <c r="A34" s="94"/>
      <c r="B34" s="96"/>
      <c r="C34" s="99"/>
      <c r="D34" s="96"/>
      <c r="E34" s="91"/>
      <c r="F34" s="91"/>
      <c r="G34" s="89"/>
    </row>
    <row r="35" spans="1:15" s="26" customFormat="1" ht="52.8" x14ac:dyDescent="0.25">
      <c r="A35" s="70">
        <v>18</v>
      </c>
      <c r="B35" s="72" t="s">
        <v>329</v>
      </c>
      <c r="C35" s="73" t="s">
        <v>298</v>
      </c>
      <c r="D35" s="74" t="s">
        <v>327</v>
      </c>
      <c r="E35" s="75"/>
      <c r="F35" s="74"/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ref="N35:O39" si="3">E35</f>
        <v>0</v>
      </c>
      <c r="O35" s="25">
        <f t="shared" si="3"/>
        <v>0</v>
      </c>
    </row>
    <row r="36" spans="1:15" s="26" customFormat="1" ht="52.8" x14ac:dyDescent="0.25">
      <c r="A36" s="70">
        <v>19</v>
      </c>
      <c r="B36" s="72" t="s">
        <v>330</v>
      </c>
      <c r="C36" s="73" t="s">
        <v>298</v>
      </c>
      <c r="D36" s="74" t="s">
        <v>331</v>
      </c>
      <c r="E36" s="75">
        <v>225</v>
      </c>
      <c r="F36" s="74">
        <v>39039.75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225</v>
      </c>
      <c r="O36" s="25">
        <f t="shared" si="3"/>
        <v>39039.75</v>
      </c>
    </row>
    <row r="37" spans="1:15" s="26" customFormat="1" ht="52.8" x14ac:dyDescent="0.25">
      <c r="A37" s="70">
        <v>20</v>
      </c>
      <c r="B37" s="72" t="s">
        <v>332</v>
      </c>
      <c r="C37" s="73" t="s">
        <v>298</v>
      </c>
      <c r="D37" s="74" t="s">
        <v>331</v>
      </c>
      <c r="E37" s="75">
        <v>335</v>
      </c>
      <c r="F37" s="74">
        <v>58125.850000000006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335</v>
      </c>
      <c r="O37" s="25">
        <f t="shared" si="3"/>
        <v>58125.850000000006</v>
      </c>
    </row>
    <row r="38" spans="1:15" s="26" customFormat="1" ht="52.8" x14ac:dyDescent="0.25">
      <c r="A38" s="70">
        <v>21</v>
      </c>
      <c r="B38" s="72" t="s">
        <v>333</v>
      </c>
      <c r="C38" s="73" t="s">
        <v>298</v>
      </c>
      <c r="D38" s="74" t="s">
        <v>334</v>
      </c>
      <c r="E38" s="75">
        <v>232</v>
      </c>
      <c r="F38" s="74">
        <v>40254.32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232</v>
      </c>
      <c r="O38" s="25">
        <f t="shared" si="3"/>
        <v>40254.32</v>
      </c>
    </row>
    <row r="39" spans="1:15" s="26" customFormat="1" ht="52.8" x14ac:dyDescent="0.25">
      <c r="A39" s="70">
        <v>22</v>
      </c>
      <c r="B39" s="72" t="s">
        <v>335</v>
      </c>
      <c r="C39" s="73" t="s">
        <v>298</v>
      </c>
      <c r="D39" s="74" t="s">
        <v>331</v>
      </c>
      <c r="E39" s="75">
        <v>81</v>
      </c>
      <c r="F39" s="74">
        <v>14054.310000000001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81</v>
      </c>
      <c r="O39" s="25">
        <f t="shared" si="3"/>
        <v>14054.310000000001</v>
      </c>
    </row>
    <row r="40" spans="1:15" s="17" customFormat="1" ht="13.5" customHeight="1" thickBot="1" x14ac:dyDescent="0.3"/>
    <row r="41" spans="1:15" s="17" customFormat="1" ht="26.25" customHeight="1" x14ac:dyDescent="0.25">
      <c r="A41" s="92" t="s">
        <v>139</v>
      </c>
      <c r="B41" s="86" t="s">
        <v>32</v>
      </c>
      <c r="C41" s="97" t="s">
        <v>141</v>
      </c>
      <c r="D41" s="86" t="s">
        <v>142</v>
      </c>
      <c r="E41" s="86" t="s">
        <v>445</v>
      </c>
      <c r="F41" s="86"/>
      <c r="G41" s="87" t="s">
        <v>146</v>
      </c>
    </row>
    <row r="42" spans="1:15" s="17" customFormat="1" ht="12.75" customHeight="1" x14ac:dyDescent="0.25">
      <c r="A42" s="93"/>
      <c r="B42" s="95"/>
      <c r="C42" s="98"/>
      <c r="D42" s="95"/>
      <c r="E42" s="90" t="s">
        <v>147</v>
      </c>
      <c r="F42" s="90" t="s">
        <v>148</v>
      </c>
      <c r="G42" s="88"/>
    </row>
    <row r="43" spans="1:15" s="17" customFormat="1" ht="13.5" customHeight="1" thickBot="1" x14ac:dyDescent="0.3">
      <c r="A43" s="94"/>
      <c r="B43" s="96"/>
      <c r="C43" s="99"/>
      <c r="D43" s="96"/>
      <c r="E43" s="91"/>
      <c r="F43" s="91"/>
      <c r="G43" s="89"/>
    </row>
    <row r="44" spans="1:15" s="26" customFormat="1" ht="52.8" x14ac:dyDescent="0.25">
      <c r="A44" s="70">
        <v>23</v>
      </c>
      <c r="B44" s="72" t="s">
        <v>336</v>
      </c>
      <c r="C44" s="73" t="s">
        <v>298</v>
      </c>
      <c r="D44" s="74" t="s">
        <v>331</v>
      </c>
      <c r="E44" s="75">
        <v>205</v>
      </c>
      <c r="F44" s="74">
        <v>35569.550000000003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49" si="4">E44</f>
        <v>205</v>
      </c>
      <c r="O44" s="25">
        <f t="shared" si="4"/>
        <v>35569.550000000003</v>
      </c>
    </row>
    <row r="45" spans="1:15" s="26" customFormat="1" ht="52.8" x14ac:dyDescent="0.25">
      <c r="A45" s="70">
        <v>24</v>
      </c>
      <c r="B45" s="72" t="s">
        <v>337</v>
      </c>
      <c r="C45" s="73" t="s">
        <v>298</v>
      </c>
      <c r="D45" s="74" t="s">
        <v>331</v>
      </c>
      <c r="E45" s="75">
        <v>230</v>
      </c>
      <c r="F45" s="74">
        <v>39907.300000000003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230</v>
      </c>
      <c r="O45" s="25">
        <f t="shared" si="4"/>
        <v>39907.300000000003</v>
      </c>
    </row>
    <row r="46" spans="1:15" s="26" customFormat="1" ht="52.8" x14ac:dyDescent="0.25">
      <c r="A46" s="70">
        <v>25</v>
      </c>
      <c r="B46" s="72" t="s">
        <v>338</v>
      </c>
      <c r="C46" s="73" t="s">
        <v>298</v>
      </c>
      <c r="D46" s="74" t="s">
        <v>331</v>
      </c>
      <c r="E46" s="75">
        <v>230</v>
      </c>
      <c r="F46" s="74">
        <v>39907.300000000003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230</v>
      </c>
      <c r="O46" s="25">
        <f t="shared" si="4"/>
        <v>39907.300000000003</v>
      </c>
    </row>
    <row r="47" spans="1:15" s="26" customFormat="1" ht="39.6" x14ac:dyDescent="0.25">
      <c r="A47" s="70">
        <v>26</v>
      </c>
      <c r="B47" s="72" t="s">
        <v>339</v>
      </c>
      <c r="C47" s="73" t="s">
        <v>298</v>
      </c>
      <c r="D47" s="74" t="s">
        <v>334</v>
      </c>
      <c r="E47" s="75">
        <v>72</v>
      </c>
      <c r="F47" s="74">
        <v>407.52000000000004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72</v>
      </c>
      <c r="O47" s="25">
        <f t="shared" si="4"/>
        <v>407.52000000000004</v>
      </c>
    </row>
    <row r="48" spans="1:15" s="26" customFormat="1" ht="39.6" x14ac:dyDescent="0.25">
      <c r="A48" s="70">
        <v>27</v>
      </c>
      <c r="B48" s="72" t="s">
        <v>340</v>
      </c>
      <c r="C48" s="73" t="s">
        <v>298</v>
      </c>
      <c r="D48" s="74" t="s">
        <v>334</v>
      </c>
      <c r="E48" s="75">
        <v>251</v>
      </c>
      <c r="F48" s="74">
        <v>1420.66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251</v>
      </c>
      <c r="O48" s="25">
        <f t="shared" si="4"/>
        <v>1420.66</v>
      </c>
    </row>
    <row r="49" spans="1:15" s="26" customFormat="1" ht="39.6" x14ac:dyDescent="0.25">
      <c r="A49" s="70">
        <v>28</v>
      </c>
      <c r="B49" s="72" t="s">
        <v>341</v>
      </c>
      <c r="C49" s="73" t="s">
        <v>298</v>
      </c>
      <c r="D49" s="74" t="s">
        <v>334</v>
      </c>
      <c r="E49" s="75">
        <v>273</v>
      </c>
      <c r="F49" s="74">
        <v>1545.18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273</v>
      </c>
      <c r="O49" s="25">
        <f t="shared" si="4"/>
        <v>1545.18</v>
      </c>
    </row>
    <row r="50" spans="1:15" s="17" customFormat="1" ht="13.5" customHeight="1" thickBot="1" x14ac:dyDescent="0.3"/>
    <row r="51" spans="1:15" s="17" customFormat="1" ht="26.25" customHeight="1" x14ac:dyDescent="0.25">
      <c r="A51" s="92" t="s">
        <v>139</v>
      </c>
      <c r="B51" s="86" t="s">
        <v>32</v>
      </c>
      <c r="C51" s="97" t="s">
        <v>141</v>
      </c>
      <c r="D51" s="86" t="s">
        <v>142</v>
      </c>
      <c r="E51" s="86" t="s">
        <v>445</v>
      </c>
      <c r="F51" s="86"/>
      <c r="G51" s="87" t="s">
        <v>146</v>
      </c>
    </row>
    <row r="52" spans="1:15" s="17" customFormat="1" ht="12.75" customHeight="1" x14ac:dyDescent="0.25">
      <c r="A52" s="93"/>
      <c r="B52" s="95"/>
      <c r="C52" s="98"/>
      <c r="D52" s="95"/>
      <c r="E52" s="90" t="s">
        <v>147</v>
      </c>
      <c r="F52" s="90" t="s">
        <v>148</v>
      </c>
      <c r="G52" s="88"/>
    </row>
    <row r="53" spans="1:15" s="17" customFormat="1" ht="13.5" customHeight="1" thickBot="1" x14ac:dyDescent="0.3">
      <c r="A53" s="94"/>
      <c r="B53" s="96"/>
      <c r="C53" s="99"/>
      <c r="D53" s="96"/>
      <c r="E53" s="91"/>
      <c r="F53" s="91"/>
      <c r="G53" s="89"/>
    </row>
    <row r="54" spans="1:15" s="26" customFormat="1" ht="39.6" x14ac:dyDescent="0.25">
      <c r="A54" s="70">
        <v>29</v>
      </c>
      <c r="B54" s="72" t="s">
        <v>342</v>
      </c>
      <c r="C54" s="73" t="s">
        <v>298</v>
      </c>
      <c r="D54" s="74" t="s">
        <v>334</v>
      </c>
      <c r="E54" s="75">
        <v>36</v>
      </c>
      <c r="F54" s="74">
        <v>203.76000000000002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ref="N54:O61" si="5">E54</f>
        <v>36</v>
      </c>
      <c r="O54" s="25">
        <f t="shared" si="5"/>
        <v>203.76000000000002</v>
      </c>
    </row>
    <row r="55" spans="1:15" s="26" customFormat="1" ht="39.6" x14ac:dyDescent="0.25">
      <c r="A55" s="70">
        <v>30</v>
      </c>
      <c r="B55" s="72" t="s">
        <v>343</v>
      </c>
      <c r="C55" s="73" t="s">
        <v>298</v>
      </c>
      <c r="D55" s="74" t="s">
        <v>334</v>
      </c>
      <c r="E55" s="75">
        <v>984</v>
      </c>
      <c r="F55" s="74">
        <v>5569.4400000000005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984</v>
      </c>
      <c r="O55" s="25">
        <f t="shared" si="5"/>
        <v>5569.4400000000005</v>
      </c>
    </row>
    <row r="56" spans="1:15" s="26" customFormat="1" ht="26.4" x14ac:dyDescent="0.25">
      <c r="A56" s="70">
        <v>31</v>
      </c>
      <c r="B56" s="72" t="s">
        <v>344</v>
      </c>
      <c r="C56" s="73" t="s">
        <v>311</v>
      </c>
      <c r="D56" s="74" t="s">
        <v>345</v>
      </c>
      <c r="E56" s="75">
        <v>2</v>
      </c>
      <c r="F56" s="74">
        <v>599.92000000000007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2</v>
      </c>
      <c r="O56" s="25">
        <f t="shared" si="5"/>
        <v>599.92000000000007</v>
      </c>
    </row>
    <row r="57" spans="1:15" s="26" customFormat="1" ht="39.6" x14ac:dyDescent="0.25">
      <c r="A57" s="70">
        <v>32</v>
      </c>
      <c r="B57" s="72" t="s">
        <v>346</v>
      </c>
      <c r="C57" s="73" t="s">
        <v>347</v>
      </c>
      <c r="D57" s="74" t="s">
        <v>348</v>
      </c>
      <c r="E57" s="75">
        <v>4520</v>
      </c>
      <c r="F57" s="74">
        <v>3127.2400000000002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4520</v>
      </c>
      <c r="O57" s="25">
        <f t="shared" si="5"/>
        <v>3127.2400000000002</v>
      </c>
    </row>
    <row r="58" spans="1:15" s="26" customFormat="1" ht="39.6" x14ac:dyDescent="0.25">
      <c r="A58" s="70">
        <v>33</v>
      </c>
      <c r="B58" s="72" t="s">
        <v>349</v>
      </c>
      <c r="C58" s="73" t="s">
        <v>347</v>
      </c>
      <c r="D58" s="74" t="s">
        <v>350</v>
      </c>
      <c r="E58" s="75">
        <v>858</v>
      </c>
      <c r="F58" s="74">
        <v>1366.19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858</v>
      </c>
      <c r="O58" s="25">
        <f t="shared" si="5"/>
        <v>1366.19</v>
      </c>
    </row>
    <row r="59" spans="1:15" s="26" customFormat="1" ht="26.4" x14ac:dyDescent="0.25">
      <c r="A59" s="70">
        <v>34</v>
      </c>
      <c r="B59" s="72" t="s">
        <v>351</v>
      </c>
      <c r="C59" s="73" t="s">
        <v>311</v>
      </c>
      <c r="D59" s="74" t="s">
        <v>352</v>
      </c>
      <c r="E59" s="75">
        <v>10</v>
      </c>
      <c r="F59" s="74">
        <v>254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10</v>
      </c>
      <c r="O59" s="25">
        <f t="shared" si="5"/>
        <v>254</v>
      </c>
    </row>
    <row r="60" spans="1:15" s="26" customFormat="1" ht="26.4" x14ac:dyDescent="0.25">
      <c r="A60" s="70">
        <v>35</v>
      </c>
      <c r="B60" s="72" t="s">
        <v>353</v>
      </c>
      <c r="C60" s="73" t="s">
        <v>295</v>
      </c>
      <c r="D60" s="74" t="s">
        <v>354</v>
      </c>
      <c r="E60" s="75">
        <v>1</v>
      </c>
      <c r="F60" s="74">
        <v>111.01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</v>
      </c>
      <c r="O60" s="25">
        <f t="shared" si="5"/>
        <v>111.01</v>
      </c>
    </row>
    <row r="61" spans="1:15" s="26" customFormat="1" ht="39.6" x14ac:dyDescent="0.25">
      <c r="A61" s="70">
        <v>36</v>
      </c>
      <c r="B61" s="72" t="s">
        <v>355</v>
      </c>
      <c r="C61" s="73" t="s">
        <v>295</v>
      </c>
      <c r="D61" s="74" t="s">
        <v>356</v>
      </c>
      <c r="E61" s="75"/>
      <c r="F61" s="74"/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0</v>
      </c>
      <c r="O61" s="25">
        <f t="shared" si="5"/>
        <v>0</v>
      </c>
    </row>
    <row r="62" spans="1:15" s="17" customFormat="1" ht="13.5" customHeight="1" thickBot="1" x14ac:dyDescent="0.3"/>
    <row r="63" spans="1:15" s="17" customFormat="1" ht="26.25" customHeight="1" x14ac:dyDescent="0.25">
      <c r="A63" s="92" t="s">
        <v>139</v>
      </c>
      <c r="B63" s="86" t="s">
        <v>32</v>
      </c>
      <c r="C63" s="97" t="s">
        <v>141</v>
      </c>
      <c r="D63" s="86" t="s">
        <v>142</v>
      </c>
      <c r="E63" s="86" t="s">
        <v>445</v>
      </c>
      <c r="F63" s="86"/>
      <c r="G63" s="87" t="s">
        <v>146</v>
      </c>
    </row>
    <row r="64" spans="1:15" s="17" customFormat="1" ht="12.75" customHeight="1" x14ac:dyDescent="0.25">
      <c r="A64" s="93"/>
      <c r="B64" s="95"/>
      <c r="C64" s="98"/>
      <c r="D64" s="95"/>
      <c r="E64" s="90" t="s">
        <v>147</v>
      </c>
      <c r="F64" s="90" t="s">
        <v>148</v>
      </c>
      <c r="G64" s="88"/>
    </row>
    <row r="65" spans="1:15" s="17" customFormat="1" ht="13.5" customHeight="1" thickBot="1" x14ac:dyDescent="0.3">
      <c r="A65" s="94"/>
      <c r="B65" s="96"/>
      <c r="C65" s="99"/>
      <c r="D65" s="96"/>
      <c r="E65" s="91"/>
      <c r="F65" s="91"/>
      <c r="G65" s="89"/>
    </row>
    <row r="66" spans="1:15" s="26" customFormat="1" ht="39.6" x14ac:dyDescent="0.25">
      <c r="A66" s="70">
        <v>37</v>
      </c>
      <c r="B66" s="72" t="s">
        <v>357</v>
      </c>
      <c r="C66" s="73" t="s">
        <v>295</v>
      </c>
      <c r="D66" s="74" t="s">
        <v>356</v>
      </c>
      <c r="E66" s="75"/>
      <c r="F66" s="74"/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ref="N66:O72" si="6">E66</f>
        <v>0</v>
      </c>
      <c r="O66" s="25">
        <f t="shared" si="6"/>
        <v>0</v>
      </c>
    </row>
    <row r="67" spans="1:15" s="26" customFormat="1" ht="66" x14ac:dyDescent="0.25">
      <c r="A67" s="70">
        <v>38</v>
      </c>
      <c r="B67" s="72" t="s">
        <v>358</v>
      </c>
      <c r="C67" s="73" t="s">
        <v>298</v>
      </c>
      <c r="D67" s="74" t="s">
        <v>359</v>
      </c>
      <c r="E67" s="75">
        <v>1</v>
      </c>
      <c r="F67" s="74">
        <v>2032.0200000000002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1</v>
      </c>
      <c r="O67" s="25">
        <f t="shared" si="6"/>
        <v>2032.0200000000002</v>
      </c>
    </row>
    <row r="68" spans="1:15" s="26" customFormat="1" ht="66" x14ac:dyDescent="0.25">
      <c r="A68" s="70">
        <v>39</v>
      </c>
      <c r="B68" s="72" t="s">
        <v>360</v>
      </c>
      <c r="C68" s="73" t="s">
        <v>298</v>
      </c>
      <c r="D68" s="74" t="s">
        <v>361</v>
      </c>
      <c r="E68" s="75">
        <v>325</v>
      </c>
      <c r="F68" s="74">
        <v>23279.75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325</v>
      </c>
      <c r="O68" s="25">
        <f t="shared" si="6"/>
        <v>23279.75</v>
      </c>
    </row>
    <row r="69" spans="1:15" s="26" customFormat="1" ht="39.6" x14ac:dyDescent="0.25">
      <c r="A69" s="70">
        <v>40</v>
      </c>
      <c r="B69" s="72" t="s">
        <v>362</v>
      </c>
      <c r="C69" s="73" t="s">
        <v>298</v>
      </c>
      <c r="D69" s="74" t="s">
        <v>363</v>
      </c>
      <c r="E69" s="75">
        <v>15</v>
      </c>
      <c r="F69" s="74">
        <v>12612.45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15</v>
      </c>
      <c r="O69" s="25">
        <f t="shared" si="6"/>
        <v>12612.45</v>
      </c>
    </row>
    <row r="70" spans="1:15" s="26" customFormat="1" ht="39.6" x14ac:dyDescent="0.25">
      <c r="A70" s="70">
        <v>41</v>
      </c>
      <c r="B70" s="72" t="s">
        <v>364</v>
      </c>
      <c r="C70" s="73" t="s">
        <v>298</v>
      </c>
      <c r="D70" s="74" t="s">
        <v>363</v>
      </c>
      <c r="E70" s="75">
        <v>10</v>
      </c>
      <c r="F70" s="74">
        <v>8408.3000000000011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10</v>
      </c>
      <c r="O70" s="25">
        <f t="shared" si="6"/>
        <v>8408.3000000000011</v>
      </c>
    </row>
    <row r="71" spans="1:15" s="26" customFormat="1" ht="26.4" x14ac:dyDescent="0.25">
      <c r="A71" s="70">
        <v>42</v>
      </c>
      <c r="B71" s="72" t="s">
        <v>365</v>
      </c>
      <c r="C71" s="73" t="s">
        <v>298</v>
      </c>
      <c r="D71" s="74" t="s">
        <v>366</v>
      </c>
      <c r="E71" s="75">
        <v>1</v>
      </c>
      <c r="F71" s="74">
        <v>6606.56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1</v>
      </c>
      <c r="O71" s="25">
        <f t="shared" si="6"/>
        <v>6606.56</v>
      </c>
    </row>
    <row r="72" spans="1:15" s="26" customFormat="1" ht="13.2" x14ac:dyDescent="0.25">
      <c r="A72" s="70">
        <v>43</v>
      </c>
      <c r="B72" s="72" t="s">
        <v>367</v>
      </c>
      <c r="C72" s="73" t="s">
        <v>298</v>
      </c>
      <c r="D72" s="74" t="s">
        <v>368</v>
      </c>
      <c r="E72" s="75">
        <v>29</v>
      </c>
      <c r="F72" s="74">
        <v>225553.88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29</v>
      </c>
      <c r="O72" s="25">
        <f t="shared" si="6"/>
        <v>225553.88</v>
      </c>
    </row>
    <row r="73" spans="1:15" s="17" customFormat="1" ht="13.5" customHeight="1" thickBot="1" x14ac:dyDescent="0.3"/>
    <row r="74" spans="1:15" s="17" customFormat="1" ht="26.25" customHeight="1" x14ac:dyDescent="0.25">
      <c r="A74" s="92" t="s">
        <v>139</v>
      </c>
      <c r="B74" s="86" t="s">
        <v>32</v>
      </c>
      <c r="C74" s="97" t="s">
        <v>141</v>
      </c>
      <c r="D74" s="86" t="s">
        <v>142</v>
      </c>
      <c r="E74" s="86" t="s">
        <v>445</v>
      </c>
      <c r="F74" s="86"/>
      <c r="G74" s="87" t="s">
        <v>146</v>
      </c>
    </row>
    <row r="75" spans="1:15" s="17" customFormat="1" ht="12.75" customHeight="1" x14ac:dyDescent="0.25">
      <c r="A75" s="93"/>
      <c r="B75" s="95"/>
      <c r="C75" s="98"/>
      <c r="D75" s="95"/>
      <c r="E75" s="90" t="s">
        <v>147</v>
      </c>
      <c r="F75" s="90" t="s">
        <v>148</v>
      </c>
      <c r="G75" s="88"/>
    </row>
    <row r="76" spans="1:15" s="17" customFormat="1" ht="13.5" customHeight="1" thickBot="1" x14ac:dyDescent="0.3">
      <c r="A76" s="94"/>
      <c r="B76" s="96"/>
      <c r="C76" s="99"/>
      <c r="D76" s="96"/>
      <c r="E76" s="91"/>
      <c r="F76" s="91"/>
      <c r="G76" s="89"/>
    </row>
    <row r="77" spans="1:15" s="26" customFormat="1" ht="26.4" x14ac:dyDescent="0.25">
      <c r="A77" s="70">
        <v>44</v>
      </c>
      <c r="B77" s="72" t="s">
        <v>369</v>
      </c>
      <c r="C77" s="73" t="s">
        <v>311</v>
      </c>
      <c r="D77" s="74">
        <v>1526</v>
      </c>
      <c r="E77" s="75">
        <v>1</v>
      </c>
      <c r="F77" s="74">
        <v>1526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ref="N77:N89" si="7">E77</f>
        <v>1</v>
      </c>
      <c r="O77" s="25">
        <f t="shared" ref="O77:O89" si="8">F77</f>
        <v>1526</v>
      </c>
    </row>
    <row r="78" spans="1:15" s="26" customFormat="1" ht="26.4" x14ac:dyDescent="0.25">
      <c r="A78" s="70">
        <v>45</v>
      </c>
      <c r="B78" s="72" t="s">
        <v>370</v>
      </c>
      <c r="C78" s="73" t="s">
        <v>298</v>
      </c>
      <c r="D78" s="74" t="s">
        <v>371</v>
      </c>
      <c r="E78" s="75">
        <v>1</v>
      </c>
      <c r="F78" s="74">
        <v>11861.77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</v>
      </c>
      <c r="O78" s="25">
        <f t="shared" si="8"/>
        <v>11861.77</v>
      </c>
    </row>
    <row r="79" spans="1:15" s="26" customFormat="1" ht="26.4" x14ac:dyDescent="0.25">
      <c r="A79" s="70">
        <v>46</v>
      </c>
      <c r="B79" s="72" t="s">
        <v>372</v>
      </c>
      <c r="C79" s="73" t="s">
        <v>311</v>
      </c>
      <c r="D79" s="74" t="s">
        <v>373</v>
      </c>
      <c r="E79" s="75"/>
      <c r="F79" s="74"/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0</v>
      </c>
      <c r="O79" s="25">
        <f t="shared" si="8"/>
        <v>0</v>
      </c>
    </row>
    <row r="80" spans="1:15" s="26" customFormat="1" ht="26.4" x14ac:dyDescent="0.25">
      <c r="A80" s="70">
        <v>47</v>
      </c>
      <c r="B80" s="72" t="s">
        <v>374</v>
      </c>
      <c r="C80" s="73" t="s">
        <v>295</v>
      </c>
      <c r="D80" s="74" t="s">
        <v>375</v>
      </c>
      <c r="E80" s="75"/>
      <c r="F80" s="74"/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0</v>
      </c>
      <c r="O80" s="25">
        <f t="shared" si="8"/>
        <v>0</v>
      </c>
    </row>
    <row r="81" spans="1:15" s="26" customFormat="1" ht="26.4" x14ac:dyDescent="0.25">
      <c r="A81" s="70">
        <v>48</v>
      </c>
      <c r="B81" s="72" t="s">
        <v>376</v>
      </c>
      <c r="C81" s="73" t="s">
        <v>298</v>
      </c>
      <c r="D81" s="74" t="s">
        <v>377</v>
      </c>
      <c r="E81" s="75">
        <v>20</v>
      </c>
      <c r="F81" s="74">
        <v>17417.2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20</v>
      </c>
      <c r="O81" s="25">
        <f t="shared" si="8"/>
        <v>17417.2</v>
      </c>
    </row>
    <row r="82" spans="1:15" s="26" customFormat="1" ht="26.4" x14ac:dyDescent="0.25">
      <c r="A82" s="70">
        <v>49</v>
      </c>
      <c r="B82" s="72" t="s">
        <v>378</v>
      </c>
      <c r="C82" s="73" t="s">
        <v>298</v>
      </c>
      <c r="D82" s="74" t="s">
        <v>379</v>
      </c>
      <c r="E82" s="75">
        <v>200</v>
      </c>
      <c r="F82" s="74">
        <v>33032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200</v>
      </c>
      <c r="O82" s="25">
        <f t="shared" si="8"/>
        <v>33032</v>
      </c>
    </row>
    <row r="83" spans="1:15" s="26" customFormat="1" ht="13.2" x14ac:dyDescent="0.25">
      <c r="A83" s="70">
        <v>50</v>
      </c>
      <c r="B83" s="72" t="s">
        <v>380</v>
      </c>
      <c r="C83" s="73" t="s">
        <v>295</v>
      </c>
      <c r="D83" s="74" t="s">
        <v>381</v>
      </c>
      <c r="E83" s="75">
        <v>30</v>
      </c>
      <c r="F83" s="74">
        <v>441.3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7"/>
        <v>30</v>
      </c>
      <c r="O83" s="25">
        <f t="shared" si="8"/>
        <v>441.3</v>
      </c>
    </row>
    <row r="84" spans="1:15" s="26" customFormat="1" ht="26.4" x14ac:dyDescent="0.25">
      <c r="A84" s="70">
        <v>51</v>
      </c>
      <c r="B84" s="72" t="s">
        <v>382</v>
      </c>
      <c r="C84" s="73" t="s">
        <v>311</v>
      </c>
      <c r="D84" s="74" t="s">
        <v>383</v>
      </c>
      <c r="E84" s="75">
        <v>12</v>
      </c>
      <c r="F84" s="74">
        <v>737.16000000000008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7"/>
        <v>12</v>
      </c>
      <c r="O84" s="25">
        <f t="shared" si="8"/>
        <v>737.16000000000008</v>
      </c>
    </row>
    <row r="85" spans="1:15" s="26" customFormat="1" ht="13.2" x14ac:dyDescent="0.25">
      <c r="A85" s="70">
        <v>52</v>
      </c>
      <c r="B85" s="72" t="s">
        <v>384</v>
      </c>
      <c r="C85" s="73" t="s">
        <v>311</v>
      </c>
      <c r="D85" s="74" t="s">
        <v>385</v>
      </c>
      <c r="E85" s="75">
        <v>8</v>
      </c>
      <c r="F85" s="74">
        <v>1596.96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7"/>
        <v>8</v>
      </c>
      <c r="O85" s="25">
        <f t="shared" si="8"/>
        <v>1596.96</v>
      </c>
    </row>
    <row r="86" spans="1:15" s="26" customFormat="1" ht="26.4" x14ac:dyDescent="0.25">
      <c r="A86" s="70">
        <v>53</v>
      </c>
      <c r="B86" s="72" t="s">
        <v>386</v>
      </c>
      <c r="C86" s="73" t="s">
        <v>298</v>
      </c>
      <c r="D86" s="74">
        <v>75</v>
      </c>
      <c r="E86" s="75">
        <v>219038</v>
      </c>
      <c r="F86" s="74">
        <v>378162.5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7"/>
        <v>219038</v>
      </c>
      <c r="O86" s="25">
        <f t="shared" si="8"/>
        <v>378162.5</v>
      </c>
    </row>
    <row r="87" spans="1:15" s="26" customFormat="1" ht="26.4" x14ac:dyDescent="0.25">
      <c r="A87" s="70">
        <v>54</v>
      </c>
      <c r="B87" s="72" t="s">
        <v>387</v>
      </c>
      <c r="C87" s="73" t="s">
        <v>298</v>
      </c>
      <c r="D87" s="74" t="s">
        <v>388</v>
      </c>
      <c r="E87" s="75">
        <v>1</v>
      </c>
      <c r="F87" s="74">
        <v>8408.34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7"/>
        <v>1</v>
      </c>
      <c r="O87" s="25">
        <f t="shared" si="8"/>
        <v>8408.34</v>
      </c>
    </row>
    <row r="88" spans="1:15" s="26" customFormat="1" ht="13.2" x14ac:dyDescent="0.25">
      <c r="A88" s="70">
        <v>55</v>
      </c>
      <c r="B88" s="72" t="s">
        <v>389</v>
      </c>
      <c r="C88" s="73" t="s">
        <v>298</v>
      </c>
      <c r="D88" s="74" t="s">
        <v>390</v>
      </c>
      <c r="E88" s="75">
        <v>1600</v>
      </c>
      <c r="F88" s="74">
        <v>8928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7"/>
        <v>1600</v>
      </c>
      <c r="O88" s="25">
        <f t="shared" si="8"/>
        <v>8928</v>
      </c>
    </row>
    <row r="89" spans="1:15" s="26" customFormat="1" ht="26.4" x14ac:dyDescent="0.25">
      <c r="A89" s="70">
        <v>56</v>
      </c>
      <c r="B89" s="72" t="s">
        <v>391</v>
      </c>
      <c r="C89" s="73" t="s">
        <v>298</v>
      </c>
      <c r="D89" s="74" t="s">
        <v>368</v>
      </c>
      <c r="E89" s="75">
        <v>1</v>
      </c>
      <c r="F89" s="74">
        <v>7777.72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7"/>
        <v>1</v>
      </c>
      <c r="O89" s="25">
        <f t="shared" si="8"/>
        <v>7777.72</v>
      </c>
    </row>
    <row r="90" spans="1:15" s="17" customFormat="1" ht="13.5" customHeight="1" thickBot="1" x14ac:dyDescent="0.3"/>
    <row r="91" spans="1:15" s="17" customFormat="1" ht="26.25" customHeight="1" x14ac:dyDescent="0.25">
      <c r="A91" s="92" t="s">
        <v>139</v>
      </c>
      <c r="B91" s="86" t="s">
        <v>32</v>
      </c>
      <c r="C91" s="97" t="s">
        <v>141</v>
      </c>
      <c r="D91" s="86" t="s">
        <v>142</v>
      </c>
      <c r="E91" s="86" t="s">
        <v>445</v>
      </c>
      <c r="F91" s="86"/>
      <c r="G91" s="87" t="s">
        <v>146</v>
      </c>
    </row>
    <row r="92" spans="1:15" s="17" customFormat="1" ht="12.75" customHeight="1" x14ac:dyDescent="0.25">
      <c r="A92" s="93"/>
      <c r="B92" s="95"/>
      <c r="C92" s="98"/>
      <c r="D92" s="95"/>
      <c r="E92" s="90" t="s">
        <v>147</v>
      </c>
      <c r="F92" s="90" t="s">
        <v>148</v>
      </c>
      <c r="G92" s="88"/>
    </row>
    <row r="93" spans="1:15" s="17" customFormat="1" ht="13.5" customHeight="1" thickBot="1" x14ac:dyDescent="0.3">
      <c r="A93" s="94"/>
      <c r="B93" s="96"/>
      <c r="C93" s="99"/>
      <c r="D93" s="96"/>
      <c r="E93" s="91"/>
      <c r="F93" s="91"/>
      <c r="G93" s="89"/>
    </row>
    <row r="94" spans="1:15" s="26" customFormat="1" ht="52.8" x14ac:dyDescent="0.25">
      <c r="A94" s="70">
        <v>57</v>
      </c>
      <c r="B94" s="72" t="s">
        <v>392</v>
      </c>
      <c r="C94" s="73" t="s">
        <v>298</v>
      </c>
      <c r="D94" s="74" t="s">
        <v>393</v>
      </c>
      <c r="E94" s="75">
        <v>3</v>
      </c>
      <c r="F94" s="74">
        <v>9900.84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ref="N94:O99" si="9">E94</f>
        <v>3</v>
      </c>
      <c r="O94" s="25">
        <f t="shared" si="9"/>
        <v>9900.84</v>
      </c>
    </row>
    <row r="95" spans="1:15" s="26" customFormat="1" ht="52.8" x14ac:dyDescent="0.25">
      <c r="A95" s="70">
        <v>58</v>
      </c>
      <c r="B95" s="72" t="s">
        <v>394</v>
      </c>
      <c r="C95" s="73" t="s">
        <v>298</v>
      </c>
      <c r="D95" s="74" t="s">
        <v>393</v>
      </c>
      <c r="E95" s="75">
        <v>5</v>
      </c>
      <c r="F95" s="74">
        <v>16501.400000000001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5</v>
      </c>
      <c r="O95" s="25">
        <f t="shared" si="9"/>
        <v>16501.400000000001</v>
      </c>
    </row>
    <row r="96" spans="1:15" s="26" customFormat="1" ht="52.8" x14ac:dyDescent="0.25">
      <c r="A96" s="70">
        <v>59</v>
      </c>
      <c r="B96" s="72" t="s">
        <v>395</v>
      </c>
      <c r="C96" s="73" t="s">
        <v>298</v>
      </c>
      <c r="D96" s="74" t="s">
        <v>393</v>
      </c>
      <c r="E96" s="75">
        <v>5</v>
      </c>
      <c r="F96" s="74">
        <v>16501.400000000001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5</v>
      </c>
      <c r="O96" s="25">
        <f t="shared" si="9"/>
        <v>16501.400000000001</v>
      </c>
    </row>
    <row r="97" spans="1:15" s="26" customFormat="1" ht="52.8" x14ac:dyDescent="0.25">
      <c r="A97" s="70">
        <v>60</v>
      </c>
      <c r="B97" s="72" t="s">
        <v>396</v>
      </c>
      <c r="C97" s="73" t="s">
        <v>298</v>
      </c>
      <c r="D97" s="74" t="s">
        <v>393</v>
      </c>
      <c r="E97" s="75">
        <v>5</v>
      </c>
      <c r="F97" s="74">
        <v>16501.400000000001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5</v>
      </c>
      <c r="O97" s="25">
        <f t="shared" si="9"/>
        <v>16501.400000000001</v>
      </c>
    </row>
    <row r="98" spans="1:15" s="26" customFormat="1" ht="52.8" x14ac:dyDescent="0.25">
      <c r="A98" s="70">
        <v>61</v>
      </c>
      <c r="B98" s="72" t="s">
        <v>397</v>
      </c>
      <c r="C98" s="73" t="s">
        <v>298</v>
      </c>
      <c r="D98" s="74" t="s">
        <v>393</v>
      </c>
      <c r="E98" s="75">
        <v>2</v>
      </c>
      <c r="F98" s="74">
        <v>6600.56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9"/>
        <v>2</v>
      </c>
      <c r="O98" s="25">
        <f t="shared" si="9"/>
        <v>6600.56</v>
      </c>
    </row>
    <row r="99" spans="1:15" s="26" customFormat="1" ht="26.4" x14ac:dyDescent="0.25">
      <c r="A99" s="70">
        <v>62</v>
      </c>
      <c r="B99" s="72" t="s">
        <v>398</v>
      </c>
      <c r="C99" s="73" t="s">
        <v>298</v>
      </c>
      <c r="D99" s="74" t="s">
        <v>399</v>
      </c>
      <c r="E99" s="75">
        <v>1</v>
      </c>
      <c r="F99" s="74">
        <v>3002.98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9"/>
        <v>1</v>
      </c>
      <c r="O99" s="25">
        <f t="shared" si="9"/>
        <v>3002.98</v>
      </c>
    </row>
    <row r="100" spans="1:15" s="17" customFormat="1" ht="13.5" customHeight="1" thickBot="1" x14ac:dyDescent="0.3"/>
    <row r="101" spans="1:15" s="17" customFormat="1" ht="26.25" customHeight="1" x14ac:dyDescent="0.25">
      <c r="A101" s="92" t="s">
        <v>139</v>
      </c>
      <c r="B101" s="86" t="s">
        <v>32</v>
      </c>
      <c r="C101" s="97" t="s">
        <v>141</v>
      </c>
      <c r="D101" s="86" t="s">
        <v>142</v>
      </c>
      <c r="E101" s="86" t="s">
        <v>445</v>
      </c>
      <c r="F101" s="86"/>
      <c r="G101" s="87" t="s">
        <v>146</v>
      </c>
    </row>
    <row r="102" spans="1:15" s="17" customFormat="1" ht="12.75" customHeight="1" x14ac:dyDescent="0.25">
      <c r="A102" s="93"/>
      <c r="B102" s="95"/>
      <c r="C102" s="98"/>
      <c r="D102" s="95"/>
      <c r="E102" s="90" t="s">
        <v>147</v>
      </c>
      <c r="F102" s="90" t="s">
        <v>148</v>
      </c>
      <c r="G102" s="88"/>
    </row>
    <row r="103" spans="1:15" s="17" customFormat="1" ht="13.5" customHeight="1" thickBot="1" x14ac:dyDescent="0.3">
      <c r="A103" s="94"/>
      <c r="B103" s="96"/>
      <c r="C103" s="99"/>
      <c r="D103" s="96"/>
      <c r="E103" s="91"/>
      <c r="F103" s="91"/>
      <c r="G103" s="89"/>
    </row>
    <row r="104" spans="1:15" s="26" customFormat="1" ht="26.4" x14ac:dyDescent="0.25">
      <c r="A104" s="70">
        <v>63</v>
      </c>
      <c r="B104" s="72" t="s">
        <v>400</v>
      </c>
      <c r="C104" s="73" t="s">
        <v>347</v>
      </c>
      <c r="D104" s="74" t="s">
        <v>401</v>
      </c>
      <c r="E104" s="75">
        <v>5962</v>
      </c>
      <c r="F104" s="74">
        <v>76414.960000000006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ref="N104:N115" si="10">E104</f>
        <v>5962</v>
      </c>
      <c r="O104" s="25">
        <f t="shared" ref="O104:O115" si="11">F104</f>
        <v>76414.960000000006</v>
      </c>
    </row>
    <row r="105" spans="1:15" s="26" customFormat="1" ht="26.4" x14ac:dyDescent="0.25">
      <c r="A105" s="70">
        <v>64</v>
      </c>
      <c r="B105" s="72" t="s">
        <v>402</v>
      </c>
      <c r="C105" s="73" t="s">
        <v>347</v>
      </c>
      <c r="D105" s="74" t="s">
        <v>403</v>
      </c>
      <c r="E105" s="75">
        <v>2568</v>
      </c>
      <c r="F105" s="74">
        <v>146285.69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2568</v>
      </c>
      <c r="O105" s="25">
        <f t="shared" si="11"/>
        <v>146285.69</v>
      </c>
    </row>
    <row r="106" spans="1:15" s="26" customFormat="1" ht="26.4" x14ac:dyDescent="0.25">
      <c r="A106" s="70">
        <v>65</v>
      </c>
      <c r="B106" s="72" t="s">
        <v>404</v>
      </c>
      <c r="C106" s="73" t="s">
        <v>347</v>
      </c>
      <c r="D106" s="74" t="s">
        <v>405</v>
      </c>
      <c r="E106" s="75">
        <v>120</v>
      </c>
      <c r="F106" s="74">
        <v>716.44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0"/>
        <v>120</v>
      </c>
      <c r="O106" s="25">
        <f t="shared" si="11"/>
        <v>716.44</v>
      </c>
    </row>
    <row r="107" spans="1:15" s="26" customFormat="1" ht="26.4" x14ac:dyDescent="0.25">
      <c r="A107" s="70">
        <v>66</v>
      </c>
      <c r="B107" s="72" t="s">
        <v>406</v>
      </c>
      <c r="C107" s="73" t="s">
        <v>347</v>
      </c>
      <c r="D107" s="74" t="s">
        <v>407</v>
      </c>
      <c r="E107" s="75">
        <v>236</v>
      </c>
      <c r="F107" s="74">
        <v>1478.8200000000002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0"/>
        <v>236</v>
      </c>
      <c r="O107" s="25">
        <f t="shared" si="11"/>
        <v>1478.8200000000002</v>
      </c>
    </row>
    <row r="108" spans="1:15" s="26" customFormat="1" ht="26.4" x14ac:dyDescent="0.25">
      <c r="A108" s="70">
        <v>67</v>
      </c>
      <c r="B108" s="72" t="s">
        <v>408</v>
      </c>
      <c r="C108" s="73" t="s">
        <v>347</v>
      </c>
      <c r="D108" s="74" t="s">
        <v>409</v>
      </c>
      <c r="E108" s="75">
        <v>1380</v>
      </c>
      <c r="F108" s="74">
        <v>16852.79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0"/>
        <v>1380</v>
      </c>
      <c r="O108" s="25">
        <f t="shared" si="11"/>
        <v>16852.79</v>
      </c>
    </row>
    <row r="109" spans="1:15" s="26" customFormat="1" ht="26.4" x14ac:dyDescent="0.25">
      <c r="A109" s="70">
        <v>68</v>
      </c>
      <c r="B109" s="72" t="s">
        <v>410</v>
      </c>
      <c r="C109" s="73" t="s">
        <v>347</v>
      </c>
      <c r="D109" s="74" t="s">
        <v>411</v>
      </c>
      <c r="E109" s="75">
        <v>600</v>
      </c>
      <c r="F109" s="74">
        <v>32565.800000000003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si="10"/>
        <v>600</v>
      </c>
      <c r="O109" s="25">
        <f t="shared" si="11"/>
        <v>32565.800000000003</v>
      </c>
    </row>
    <row r="110" spans="1:15" s="26" customFormat="1" ht="13.2" x14ac:dyDescent="0.25">
      <c r="A110" s="70">
        <v>69</v>
      </c>
      <c r="B110" s="72" t="s">
        <v>412</v>
      </c>
      <c r="C110" s="73" t="s">
        <v>311</v>
      </c>
      <c r="D110" s="74" t="s">
        <v>413</v>
      </c>
      <c r="E110" s="75">
        <v>200</v>
      </c>
      <c r="F110" s="74">
        <v>12746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0"/>
        <v>200</v>
      </c>
      <c r="O110" s="25">
        <f t="shared" si="11"/>
        <v>12746</v>
      </c>
    </row>
    <row r="111" spans="1:15" s="26" customFormat="1" ht="26.4" x14ac:dyDescent="0.25">
      <c r="A111" s="70">
        <v>70</v>
      </c>
      <c r="B111" s="72" t="s">
        <v>414</v>
      </c>
      <c r="C111" s="73" t="s">
        <v>298</v>
      </c>
      <c r="D111" s="74">
        <v>167</v>
      </c>
      <c r="E111" s="75">
        <v>40</v>
      </c>
      <c r="F111" s="74">
        <v>6680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0"/>
        <v>40</v>
      </c>
      <c r="O111" s="25">
        <f t="shared" si="11"/>
        <v>6680</v>
      </c>
    </row>
    <row r="112" spans="1:15" s="26" customFormat="1" ht="39.6" x14ac:dyDescent="0.25">
      <c r="A112" s="70">
        <v>71</v>
      </c>
      <c r="B112" s="72" t="s">
        <v>415</v>
      </c>
      <c r="C112" s="73" t="s">
        <v>298</v>
      </c>
      <c r="D112" s="74">
        <v>148</v>
      </c>
      <c r="E112" s="75">
        <v>2</v>
      </c>
      <c r="F112" s="74">
        <v>296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0"/>
        <v>2</v>
      </c>
      <c r="O112" s="25">
        <f t="shared" si="11"/>
        <v>296</v>
      </c>
    </row>
    <row r="113" spans="1:16" s="26" customFormat="1" ht="13.2" x14ac:dyDescent="0.25">
      <c r="A113" s="70">
        <v>72</v>
      </c>
      <c r="B113" s="72" t="s">
        <v>416</v>
      </c>
      <c r="C113" s="73" t="s">
        <v>298</v>
      </c>
      <c r="D113" s="74" t="s">
        <v>417</v>
      </c>
      <c r="E113" s="75">
        <v>2200</v>
      </c>
      <c r="F113" s="74">
        <v>3894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0"/>
        <v>2200</v>
      </c>
      <c r="O113" s="25">
        <f t="shared" si="11"/>
        <v>3894</v>
      </c>
    </row>
    <row r="114" spans="1:16" s="26" customFormat="1" ht="13.2" x14ac:dyDescent="0.25">
      <c r="A114" s="70">
        <v>73</v>
      </c>
      <c r="B114" s="72" t="s">
        <v>418</v>
      </c>
      <c r="C114" s="73" t="s">
        <v>298</v>
      </c>
      <c r="D114" s="74" t="s">
        <v>419</v>
      </c>
      <c r="E114" s="75">
        <v>1400</v>
      </c>
      <c r="F114" s="74">
        <v>3738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0"/>
        <v>1400</v>
      </c>
      <c r="O114" s="25">
        <f t="shared" si="11"/>
        <v>3738</v>
      </c>
    </row>
    <row r="115" spans="1:16" s="26" customFormat="1" ht="13.8" thickBot="1" x14ac:dyDescent="0.3">
      <c r="A115" s="70">
        <v>74</v>
      </c>
      <c r="B115" s="72" t="s">
        <v>420</v>
      </c>
      <c r="C115" s="73" t="s">
        <v>298</v>
      </c>
      <c r="D115" s="74" t="s">
        <v>421</v>
      </c>
      <c r="E115" s="75">
        <v>2400</v>
      </c>
      <c r="F115" s="74">
        <v>3072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0"/>
        <v>2400</v>
      </c>
      <c r="O115" s="25">
        <f t="shared" si="11"/>
        <v>3072</v>
      </c>
    </row>
    <row r="116" spans="1:16" s="17" customFormat="1" ht="13.8" thickBot="1" x14ac:dyDescent="0.3">
      <c r="A116" s="35"/>
      <c r="B116" s="29"/>
      <c r="C116" s="29"/>
      <c r="D116" s="30"/>
      <c r="E116" s="31">
        <f>SUM(Лист1!N5:N115)</f>
        <v>247812</v>
      </c>
      <c r="F116" s="32">
        <f>SUM(Лист1!O5:O115)</f>
        <v>4468240.16</v>
      </c>
      <c r="G116" s="33"/>
    </row>
    <row r="117" spans="1:16" s="24" customFormat="1" ht="15" customHeight="1" thickBot="1" x14ac:dyDescent="0.3">
      <c r="A117" s="85" t="s">
        <v>422</v>
      </c>
      <c r="B117" s="21"/>
      <c r="C117" s="21"/>
      <c r="D117" s="21"/>
      <c r="E117" s="22"/>
      <c r="F117" s="21"/>
      <c r="G117" s="23"/>
    </row>
    <row r="118" spans="1:16" s="24" customFormat="1" ht="15" hidden="1" customHeight="1" thickBot="1" x14ac:dyDescent="0.3">
      <c r="A118" s="79"/>
      <c r="B118" s="80"/>
      <c r="C118" s="80"/>
      <c r="D118" s="80"/>
      <c r="E118" s="81"/>
      <c r="F118" s="80"/>
      <c r="G118" s="82"/>
      <c r="P118" s="24" t="s">
        <v>293</v>
      </c>
    </row>
    <row r="119" spans="1:16" s="26" customFormat="1" ht="26.4" x14ac:dyDescent="0.25">
      <c r="A119" s="70">
        <v>1</v>
      </c>
      <c r="B119" s="72" t="s">
        <v>423</v>
      </c>
      <c r="C119" s="73" t="s">
        <v>424</v>
      </c>
      <c r="D119" s="74" t="s">
        <v>425</v>
      </c>
      <c r="E119" s="75">
        <v>1605</v>
      </c>
      <c r="F119" s="74">
        <v>872360.35000000009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>E119</f>
        <v>1605</v>
      </c>
      <c r="O119" s="25">
        <f>F119</f>
        <v>872360.35000000009</v>
      </c>
    </row>
    <row r="120" spans="1:16" s="17" customFormat="1" ht="13.5" customHeight="1" thickBot="1" x14ac:dyDescent="0.3"/>
    <row r="121" spans="1:16" s="17" customFormat="1" ht="26.25" customHeight="1" x14ac:dyDescent="0.25">
      <c r="A121" s="92" t="s">
        <v>139</v>
      </c>
      <c r="B121" s="86" t="s">
        <v>32</v>
      </c>
      <c r="C121" s="97" t="s">
        <v>141</v>
      </c>
      <c r="D121" s="86" t="s">
        <v>142</v>
      </c>
      <c r="E121" s="86" t="s">
        <v>445</v>
      </c>
      <c r="F121" s="86"/>
      <c r="G121" s="87" t="s">
        <v>146</v>
      </c>
    </row>
    <row r="122" spans="1:16" s="17" customFormat="1" ht="12.75" customHeight="1" x14ac:dyDescent="0.25">
      <c r="A122" s="93"/>
      <c r="B122" s="95"/>
      <c r="C122" s="98"/>
      <c r="D122" s="95"/>
      <c r="E122" s="90" t="s">
        <v>147</v>
      </c>
      <c r="F122" s="90" t="s">
        <v>148</v>
      </c>
      <c r="G122" s="88"/>
    </row>
    <row r="123" spans="1:16" s="17" customFormat="1" ht="13.5" customHeight="1" thickBot="1" x14ac:dyDescent="0.3">
      <c r="A123" s="94"/>
      <c r="B123" s="96"/>
      <c r="C123" s="99"/>
      <c r="D123" s="96"/>
      <c r="E123" s="91"/>
      <c r="F123" s="91"/>
      <c r="G123" s="89"/>
    </row>
    <row r="124" spans="1:16" s="26" customFormat="1" ht="26.4" x14ac:dyDescent="0.25">
      <c r="A124" s="70">
        <v>2</v>
      </c>
      <c r="B124" s="72" t="s">
        <v>426</v>
      </c>
      <c r="C124" s="73" t="s">
        <v>424</v>
      </c>
      <c r="D124" s="74" t="s">
        <v>425</v>
      </c>
      <c r="E124" s="75">
        <v>450</v>
      </c>
      <c r="F124" s="74">
        <v>244586.97</v>
      </c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 t="shared" ref="N124:N132" si="12">E124</f>
        <v>450</v>
      </c>
      <c r="O124" s="25">
        <f t="shared" ref="O124:O132" si="13">F124</f>
        <v>244586.97</v>
      </c>
    </row>
    <row r="125" spans="1:16" s="26" customFormat="1" ht="26.4" x14ac:dyDescent="0.25">
      <c r="A125" s="70">
        <v>3</v>
      </c>
      <c r="B125" s="72" t="s">
        <v>427</v>
      </c>
      <c r="C125" s="73" t="s">
        <v>424</v>
      </c>
      <c r="D125" s="74" t="s">
        <v>428</v>
      </c>
      <c r="E125" s="75"/>
      <c r="F125" s="74"/>
      <c r="G125" s="76"/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>
        <f t="shared" si="12"/>
        <v>0</v>
      </c>
      <c r="O125" s="25">
        <f t="shared" si="13"/>
        <v>0</v>
      </c>
    </row>
    <row r="126" spans="1:16" s="26" customFormat="1" ht="26.4" x14ac:dyDescent="0.25">
      <c r="A126" s="70">
        <v>4</v>
      </c>
      <c r="B126" s="72" t="s">
        <v>427</v>
      </c>
      <c r="C126" s="73" t="s">
        <v>424</v>
      </c>
      <c r="D126" s="74" t="s">
        <v>429</v>
      </c>
      <c r="E126" s="75"/>
      <c r="F126" s="74"/>
      <c r="G126" s="76"/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 t="e">
        <f>#REF!</f>
        <v>#REF!</v>
      </c>
      <c r="L126" s="25" t="e">
        <f>#REF!</f>
        <v>#REF!</v>
      </c>
      <c r="M126" s="25" t="e">
        <f>#REF!</f>
        <v>#REF!</v>
      </c>
      <c r="N126" s="25">
        <f t="shared" si="12"/>
        <v>0</v>
      </c>
      <c r="O126" s="25">
        <f t="shared" si="13"/>
        <v>0</v>
      </c>
    </row>
    <row r="127" spans="1:16" s="26" customFormat="1" ht="26.4" x14ac:dyDescent="0.25">
      <c r="A127" s="70">
        <v>5</v>
      </c>
      <c r="B127" s="72" t="s">
        <v>430</v>
      </c>
      <c r="C127" s="73" t="s">
        <v>424</v>
      </c>
      <c r="D127" s="74" t="s">
        <v>431</v>
      </c>
      <c r="E127" s="75">
        <v>495</v>
      </c>
      <c r="F127" s="74">
        <v>686475.9</v>
      </c>
      <c r="G127" s="76"/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 t="e">
        <f>#REF!</f>
        <v>#REF!</v>
      </c>
      <c r="N127" s="25">
        <f t="shared" si="12"/>
        <v>495</v>
      </c>
      <c r="O127" s="25">
        <f t="shared" si="13"/>
        <v>686475.9</v>
      </c>
    </row>
    <row r="128" spans="1:16" s="26" customFormat="1" ht="26.4" x14ac:dyDescent="0.25">
      <c r="A128" s="70">
        <v>6</v>
      </c>
      <c r="B128" s="72" t="s">
        <v>432</v>
      </c>
      <c r="C128" s="73" t="s">
        <v>433</v>
      </c>
      <c r="D128" s="74" t="s">
        <v>434</v>
      </c>
      <c r="E128" s="75">
        <v>2020</v>
      </c>
      <c r="F128" s="74">
        <v>457916.71</v>
      </c>
      <c r="G128" s="76"/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 t="e">
        <f>#REF!</f>
        <v>#REF!</v>
      </c>
      <c r="N128" s="25">
        <f t="shared" si="12"/>
        <v>2020</v>
      </c>
      <c r="O128" s="25">
        <f t="shared" si="13"/>
        <v>457916.71</v>
      </c>
    </row>
    <row r="129" spans="1:16" s="26" customFormat="1" ht="39.6" x14ac:dyDescent="0.25">
      <c r="A129" s="70">
        <v>7</v>
      </c>
      <c r="B129" s="72" t="s">
        <v>435</v>
      </c>
      <c r="C129" s="73" t="s">
        <v>311</v>
      </c>
      <c r="D129" s="74" t="s">
        <v>436</v>
      </c>
      <c r="E129" s="75">
        <v>166</v>
      </c>
      <c r="F129" s="74">
        <v>171144.34</v>
      </c>
      <c r="G129" s="76"/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>
        <f t="shared" si="12"/>
        <v>166</v>
      </c>
      <c r="O129" s="25">
        <f t="shared" si="13"/>
        <v>171144.34</v>
      </c>
    </row>
    <row r="130" spans="1:16" s="26" customFormat="1" ht="26.4" x14ac:dyDescent="0.25">
      <c r="A130" s="70">
        <v>8</v>
      </c>
      <c r="B130" s="72" t="s">
        <v>437</v>
      </c>
      <c r="C130" s="73" t="s">
        <v>424</v>
      </c>
      <c r="D130" s="74" t="s">
        <v>438</v>
      </c>
      <c r="E130" s="75">
        <v>1</v>
      </c>
      <c r="F130" s="74">
        <v>523.11</v>
      </c>
      <c r="G130" s="76"/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>
        <f t="shared" si="12"/>
        <v>1</v>
      </c>
      <c r="O130" s="25">
        <f t="shared" si="13"/>
        <v>523.11</v>
      </c>
    </row>
    <row r="131" spans="1:16" s="26" customFormat="1" ht="26.4" x14ac:dyDescent="0.25">
      <c r="A131" s="70">
        <v>9</v>
      </c>
      <c r="B131" s="72" t="s">
        <v>439</v>
      </c>
      <c r="C131" s="73" t="s">
        <v>295</v>
      </c>
      <c r="D131" s="74" t="s">
        <v>438</v>
      </c>
      <c r="E131" s="75">
        <v>4</v>
      </c>
      <c r="F131" s="74">
        <v>2092.44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 t="shared" si="12"/>
        <v>4</v>
      </c>
      <c r="O131" s="25">
        <f t="shared" si="13"/>
        <v>2092.44</v>
      </c>
    </row>
    <row r="132" spans="1:16" s="26" customFormat="1" ht="40.200000000000003" thickBot="1" x14ac:dyDescent="0.3">
      <c r="A132" s="70">
        <v>10</v>
      </c>
      <c r="B132" s="72" t="s">
        <v>440</v>
      </c>
      <c r="C132" s="73" t="s">
        <v>347</v>
      </c>
      <c r="D132" s="74" t="s">
        <v>441</v>
      </c>
      <c r="E132" s="75">
        <v>919</v>
      </c>
      <c r="F132" s="74">
        <v>87498.340000000011</v>
      </c>
      <c r="G132" s="76"/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>
        <f t="shared" si="12"/>
        <v>919</v>
      </c>
      <c r="O132" s="25">
        <f t="shared" si="13"/>
        <v>87498.340000000011</v>
      </c>
    </row>
    <row r="133" spans="1:16" s="17" customFormat="1" ht="13.8" thickBot="1" x14ac:dyDescent="0.3">
      <c r="A133" s="35"/>
      <c r="B133" s="29"/>
      <c r="C133" s="29"/>
      <c r="D133" s="30"/>
      <c r="E133" s="31">
        <f>SUM(Лист1!N117:N132)</f>
        <v>5660</v>
      </c>
      <c r="F133" s="32">
        <f>SUM(Лист1!O117:O132)</f>
        <v>2522598.1599999997</v>
      </c>
      <c r="G133" s="33"/>
    </row>
    <row r="134" spans="1:16" s="24" customFormat="1" ht="15" hidden="1" customHeight="1" thickBot="1" x14ac:dyDescent="0.3">
      <c r="A134" s="79"/>
      <c r="B134" s="80"/>
      <c r="C134" s="80"/>
      <c r="D134" s="80"/>
      <c r="E134" s="81"/>
      <c r="F134" s="80"/>
      <c r="G134" s="82"/>
      <c r="P134" s="24" t="s">
        <v>293</v>
      </c>
    </row>
    <row r="135" spans="1:16" s="26" customFormat="1" ht="13.8" thickBot="1" x14ac:dyDescent="0.3">
      <c r="A135" s="70">
        <v>1</v>
      </c>
      <c r="B135" s="72" t="s">
        <v>442</v>
      </c>
      <c r="C135" s="73" t="s">
        <v>298</v>
      </c>
      <c r="D135" s="74" t="s">
        <v>443</v>
      </c>
      <c r="E135" s="75">
        <v>2053</v>
      </c>
      <c r="F135" s="74">
        <v>1515.5900000000001</v>
      </c>
      <c r="G135" s="76"/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>
        <f>E135</f>
        <v>2053</v>
      </c>
      <c r="O135" s="25">
        <f>F135</f>
        <v>1515.5900000000001</v>
      </c>
    </row>
    <row r="136" spans="1:16" s="17" customFormat="1" ht="13.8" thickBot="1" x14ac:dyDescent="0.3">
      <c r="A136" s="27"/>
      <c r="B136" s="29"/>
      <c r="C136" s="29"/>
      <c r="D136" s="37"/>
      <c r="E136" s="31">
        <f>SUM(Лист1!N1:N135)</f>
        <v>255525</v>
      </c>
      <c r="F136" s="32">
        <f>SUM(Лист1!O1:O135)</f>
        <v>6992353.9100000001</v>
      </c>
      <c r="G136" s="33"/>
    </row>
    <row r="137" spans="1:16" s="17" customFormat="1" ht="13.2" x14ac:dyDescent="0.25"/>
  </sheetData>
  <mergeCells count="80">
    <mergeCell ref="A5:A7"/>
    <mergeCell ref="B5:B7"/>
    <mergeCell ref="C5:C7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E32:F32"/>
    <mergeCell ref="G32:G34"/>
    <mergeCell ref="E33:E34"/>
    <mergeCell ref="F33:F34"/>
    <mergeCell ref="A32:A34"/>
    <mergeCell ref="B32:B34"/>
    <mergeCell ref="C32:C34"/>
    <mergeCell ref="D32:D34"/>
    <mergeCell ref="E41:F41"/>
    <mergeCell ref="G41:G43"/>
    <mergeCell ref="E42:E43"/>
    <mergeCell ref="F42:F43"/>
    <mergeCell ref="A41:A43"/>
    <mergeCell ref="B41:B43"/>
    <mergeCell ref="C41:C43"/>
    <mergeCell ref="D41:D43"/>
    <mergeCell ref="E51:F51"/>
    <mergeCell ref="G51:G53"/>
    <mergeCell ref="E52:E53"/>
    <mergeCell ref="F52:F53"/>
    <mergeCell ref="A51:A53"/>
    <mergeCell ref="B51:B53"/>
    <mergeCell ref="C51:C53"/>
    <mergeCell ref="D51:D53"/>
    <mergeCell ref="E63:F63"/>
    <mergeCell ref="G63:G65"/>
    <mergeCell ref="E64:E65"/>
    <mergeCell ref="F64:F65"/>
    <mergeCell ref="A63:A65"/>
    <mergeCell ref="B63:B65"/>
    <mergeCell ref="C63:C65"/>
    <mergeCell ref="D63:D65"/>
    <mergeCell ref="E74:F74"/>
    <mergeCell ref="G74:G76"/>
    <mergeCell ref="E75:E76"/>
    <mergeCell ref="F75:F76"/>
    <mergeCell ref="A74:A76"/>
    <mergeCell ref="B74:B76"/>
    <mergeCell ref="C74:C76"/>
    <mergeCell ref="D74:D76"/>
    <mergeCell ref="E91:F91"/>
    <mergeCell ref="G91:G93"/>
    <mergeCell ref="E92:E93"/>
    <mergeCell ref="F92:F93"/>
    <mergeCell ref="A91:A93"/>
    <mergeCell ref="B91:B93"/>
    <mergeCell ref="C91:C93"/>
    <mergeCell ref="D91:D93"/>
    <mergeCell ref="E101:F101"/>
    <mergeCell ref="G101:G103"/>
    <mergeCell ref="E102:E103"/>
    <mergeCell ref="F102:F103"/>
    <mergeCell ref="A101:A103"/>
    <mergeCell ref="B101:B103"/>
    <mergeCell ref="C101:C103"/>
    <mergeCell ref="D101:D103"/>
    <mergeCell ref="E121:F121"/>
    <mergeCell ref="G121:G123"/>
    <mergeCell ref="E122:E123"/>
    <mergeCell ref="F122:F123"/>
    <mergeCell ref="A121:A123"/>
    <mergeCell ref="B121:B123"/>
    <mergeCell ref="C121:C123"/>
    <mergeCell ref="D121:D12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0" manualBreakCount="10">
    <brk id="18" max="16383" man="1"/>
    <brk id="30" max="16383" man="1"/>
    <brk id="39" max="16383" man="1"/>
    <brk id="49" max="16383" man="1"/>
    <brk id="61" max="16383" man="1"/>
    <brk id="72" max="16383" man="1"/>
    <brk id="89" max="16383" man="1"/>
    <brk id="99" max="16383" man="1"/>
    <brk id="119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- 10 -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2020-05-08T08:07:09Z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